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tion &amp; Communications\Mcr Comm Central - Website\Policy and Planning templates\"/>
    </mc:Choice>
  </mc:AlternateContent>
  <bookViews>
    <workbookView xWindow="120" yWindow="120" windowWidth="15140" windowHeight="9300" activeTab="1"/>
  </bookViews>
  <sheets>
    <sheet name="Notes" sheetId="9" r:id="rId1"/>
    <sheet name="Main" sheetId="5" r:id="rId2"/>
    <sheet name="Staff" sheetId="3" r:id="rId3"/>
    <sheet name="Capital" sheetId="8" r:id="rId4"/>
    <sheet name="Activity" sheetId="7" r:id="rId5"/>
  </sheets>
  <calcPr calcId="162913" iterateDelta="1E-4"/>
</workbook>
</file>

<file path=xl/calcChain.xml><?xml version="1.0" encoding="utf-8"?>
<calcChain xmlns="http://schemas.openxmlformats.org/spreadsheetml/2006/main">
  <c r="C12" i="5" l="1"/>
  <c r="D12" i="5"/>
  <c r="B12" i="5"/>
  <c r="E9" i="5"/>
  <c r="E10" i="5"/>
  <c r="E11" i="5"/>
  <c r="E6" i="5" l="1"/>
  <c r="E7" i="5"/>
  <c r="E8" i="5"/>
  <c r="F8" i="5" s="1"/>
  <c r="F9" i="5"/>
  <c r="B28" i="5"/>
  <c r="C28" i="5"/>
  <c r="D28" i="5"/>
  <c r="B30" i="5"/>
  <c r="C30" i="5"/>
  <c r="D30" i="5"/>
  <c r="D17" i="8"/>
  <c r="C17" i="8"/>
  <c r="B17" i="8"/>
  <c r="C17" i="7"/>
  <c r="D17" i="7"/>
  <c r="B17" i="7"/>
  <c r="C27" i="5"/>
  <c r="D27" i="5" s="1"/>
  <c r="E27" i="5" s="1"/>
  <c r="F27" i="5" s="1"/>
  <c r="C22" i="5"/>
  <c r="D22" i="5" s="1"/>
  <c r="E22" i="5" s="1"/>
  <c r="F22" i="5" s="1"/>
  <c r="C23" i="5"/>
  <c r="D23" i="5" s="1"/>
  <c r="C24" i="5"/>
  <c r="D24" i="5" s="1"/>
  <c r="C25" i="5"/>
  <c r="D25" i="5" s="1"/>
  <c r="C26" i="5"/>
  <c r="D26" i="5" s="1"/>
  <c r="C21" i="5"/>
  <c r="D21" i="5" s="1"/>
  <c r="C18" i="5"/>
  <c r="D18" i="5" s="1"/>
  <c r="E18" i="5" s="1"/>
  <c r="F18" i="5" s="1"/>
  <c r="C19" i="5"/>
  <c r="D19" i="5" s="1"/>
  <c r="E19" i="5" s="1"/>
  <c r="F19" i="5" s="1"/>
  <c r="C17" i="5"/>
  <c r="D17" i="5" s="1"/>
  <c r="F6" i="5"/>
  <c r="F7" i="5"/>
  <c r="E30" i="3"/>
  <c r="F30" i="3" s="1"/>
  <c r="E29" i="3"/>
  <c r="F29" i="3" s="1"/>
  <c r="E31" i="3"/>
  <c r="F31" i="3" s="1"/>
  <c r="E28" i="3"/>
  <c r="F28" i="3" s="1"/>
  <c r="E8" i="3"/>
  <c r="F8" i="3" s="1"/>
  <c r="E9" i="3"/>
  <c r="F9" i="3" s="1"/>
  <c r="H9" i="3" s="1"/>
  <c r="E7" i="3"/>
  <c r="F7" i="3" s="1"/>
  <c r="E6" i="3"/>
  <c r="F6" i="3" s="1"/>
  <c r="G6" i="3" s="1"/>
  <c r="E16" i="5"/>
  <c r="F16" i="5" s="1"/>
  <c r="E15" i="5"/>
  <c r="F15" i="5" s="1"/>
  <c r="E28" i="5" l="1"/>
  <c r="F28" i="5" s="1"/>
  <c r="E30" i="5"/>
  <c r="F30" i="5" s="1"/>
  <c r="E19" i="3"/>
  <c r="F19" i="3" s="1"/>
  <c r="G19" i="3" s="1"/>
  <c r="E18" i="3"/>
  <c r="F18" i="3" s="1"/>
  <c r="H29" i="3"/>
  <c r="G29" i="3"/>
  <c r="E20" i="3"/>
  <c r="F20" i="3" s="1"/>
  <c r="H20" i="3" s="1"/>
  <c r="E17" i="3"/>
  <c r="F17" i="3" s="1"/>
  <c r="H17" i="3" s="1"/>
  <c r="E25" i="5"/>
  <c r="F25" i="5" s="1"/>
  <c r="E24" i="5"/>
  <c r="F24" i="5" s="1"/>
  <c r="E21" i="5"/>
  <c r="F21" i="5" s="1"/>
  <c r="G7" i="3"/>
  <c r="H7" i="3"/>
  <c r="G8" i="3"/>
  <c r="H8" i="3"/>
  <c r="G28" i="3"/>
  <c r="H28" i="3"/>
  <c r="H30" i="3"/>
  <c r="G30" i="3"/>
  <c r="G31" i="3"/>
  <c r="H31" i="3"/>
  <c r="E17" i="5"/>
  <c r="F17" i="5" s="1"/>
  <c r="H6" i="3"/>
  <c r="I6" i="3" s="1"/>
  <c r="K6" i="3" s="1"/>
  <c r="E26" i="5"/>
  <c r="F26" i="5" s="1"/>
  <c r="G9" i="3"/>
  <c r="I9" i="3" s="1"/>
  <c r="K9" i="3" s="1"/>
  <c r="F10" i="5" l="1"/>
  <c r="F11" i="5"/>
  <c r="I29" i="3"/>
  <c r="K29" i="3" s="1"/>
  <c r="I31" i="3"/>
  <c r="K31" i="3" s="1"/>
  <c r="H19" i="3"/>
  <c r="I19" i="3"/>
  <c r="K19" i="3" s="1"/>
  <c r="I28" i="3"/>
  <c r="K28" i="3" s="1"/>
  <c r="I7" i="3"/>
  <c r="K7" i="3" s="1"/>
  <c r="G17" i="3"/>
  <c r="I17" i="3" s="1"/>
  <c r="K17" i="3" s="1"/>
  <c r="G18" i="3"/>
  <c r="H18" i="3"/>
  <c r="G20" i="3"/>
  <c r="I20" i="3" s="1"/>
  <c r="K20" i="3" s="1"/>
  <c r="I30" i="3"/>
  <c r="K30" i="3" s="1"/>
  <c r="I8" i="3"/>
  <c r="K8" i="3" s="1"/>
  <c r="E20" i="5"/>
  <c r="F20" i="5" s="1"/>
  <c r="E23" i="5"/>
  <c r="F23" i="5" s="1"/>
  <c r="K10" i="3" l="1"/>
  <c r="B14" i="5" s="1"/>
  <c r="I18" i="3"/>
  <c r="K18" i="3" s="1"/>
  <c r="K21" i="3" s="1"/>
  <c r="C14" i="5" s="1"/>
  <c r="K32" i="3"/>
  <c r="D14" i="5" s="1"/>
  <c r="C29" i="5" l="1"/>
  <c r="D29" i="5"/>
  <c r="B29" i="5"/>
  <c r="B31" i="5" s="1"/>
  <c r="B32" i="5" s="1"/>
  <c r="B34" i="5" s="1"/>
  <c r="C33" i="5" s="1"/>
  <c r="D31" i="5" l="1"/>
  <c r="D32" i="5" s="1"/>
  <c r="C31" i="5"/>
  <c r="C32" i="5" s="1"/>
  <c r="C34" i="5" s="1"/>
  <c r="D33" i="5" s="1"/>
  <c r="E14" i="5"/>
  <c r="F14" i="5" s="1"/>
  <c r="E29" i="5"/>
  <c r="D34" i="5" l="1"/>
  <c r="F29" i="5"/>
  <c r="E31" i="5"/>
  <c r="E5" i="5"/>
  <c r="E12" i="5" s="1"/>
  <c r="F31" i="5" l="1"/>
  <c r="E32" i="5"/>
  <c r="F12" i="5"/>
  <c r="F5" i="5"/>
</calcChain>
</file>

<file path=xl/sharedStrings.xml><?xml version="1.0" encoding="utf-8"?>
<sst xmlns="http://schemas.openxmlformats.org/spreadsheetml/2006/main" count="129" uniqueCount="83">
  <si>
    <t>NI</t>
  </si>
  <si>
    <t>Notes</t>
  </si>
  <si>
    <t>hours</t>
  </si>
  <si>
    <t>annual</t>
  </si>
  <si>
    <t>weekly</t>
  </si>
  <si>
    <t>Pension</t>
  </si>
  <si>
    <t>gross</t>
  </si>
  <si>
    <t>weeks</t>
  </si>
  <si>
    <t>actual</t>
  </si>
  <si>
    <t>INCOME</t>
  </si>
  <si>
    <t>Total INCOME</t>
  </si>
  <si>
    <t>EXPENDITURE</t>
  </si>
  <si>
    <t>Total EXPENDITURE</t>
  </si>
  <si>
    <t>Total</t>
  </si>
  <si>
    <t>Employees</t>
  </si>
  <si>
    <t>NI Rate &amp; Secondary Threshold</t>
  </si>
  <si>
    <t>Standard weekly hrs</t>
  </si>
  <si>
    <t>National Insurance</t>
  </si>
  <si>
    <t>Pension Contribution</t>
  </si>
  <si>
    <t>Employer Contribution Rate</t>
  </si>
  <si>
    <t>Refreshments</t>
  </si>
  <si>
    <t>Child-care</t>
  </si>
  <si>
    <t>Inflation rate</t>
  </si>
  <si>
    <t>Staffing Costs</t>
  </si>
  <si>
    <t>v1</t>
  </si>
  <si>
    <t>Capital items</t>
  </si>
  <si>
    <t>Salaries</t>
  </si>
  <si>
    <t>Consultancy</t>
  </si>
  <si>
    <t>Publicity</t>
  </si>
  <si>
    <t>Participant training</t>
  </si>
  <si>
    <t>Participant travel</t>
  </si>
  <si>
    <t>Interpretation</t>
  </si>
  <si>
    <t>Salary inflation rate</t>
  </si>
  <si>
    <t>Sub-total</t>
  </si>
  <si>
    <t>Materials</t>
  </si>
  <si>
    <t>Creche items</t>
  </si>
  <si>
    <t xml:space="preserve">Budget </t>
  </si>
  <si>
    <t>Years</t>
  </si>
  <si>
    <t>Month Year</t>
  </si>
  <si>
    <t>YR1</t>
  </si>
  <si>
    <t>YR2</t>
  </si>
  <si>
    <t>YR3</t>
  </si>
  <si>
    <t>Activity Costs</t>
  </si>
  <si>
    <t>Venue hire</t>
  </si>
  <si>
    <t>Speaker costs</t>
  </si>
  <si>
    <t>Telephones</t>
  </si>
  <si>
    <t>£pa fte</t>
  </si>
  <si>
    <t>Staffing Costs Total</t>
  </si>
  <si>
    <t>Office admin</t>
  </si>
  <si>
    <t>IT</t>
  </si>
  <si>
    <t>Payroll</t>
  </si>
  <si>
    <t>Accounting</t>
  </si>
  <si>
    <t>Board meetings</t>
  </si>
  <si>
    <t>Equipment hire</t>
  </si>
  <si>
    <t>Insurance</t>
  </si>
  <si>
    <t>Banking</t>
  </si>
  <si>
    <t>Training</t>
  </si>
  <si>
    <t>Travel</t>
  </si>
  <si>
    <t>Capital Items</t>
  </si>
  <si>
    <t>Item</t>
  </si>
  <si>
    <t>Activities</t>
  </si>
  <si>
    <t>Purpose</t>
  </si>
  <si>
    <t>General Notes</t>
  </si>
  <si>
    <t>Shaded cells represent formulae or links and should not normally be altered</t>
  </si>
  <si>
    <t xml:space="preserve">The staffing sheet is the only complex element. </t>
  </si>
  <si>
    <t>Staffing Calculations</t>
  </si>
  <si>
    <t>Normal full-time hours for the workforce e.g. 35, 37, 37.5</t>
  </si>
  <si>
    <t>Employer's pension contribution rate, e.g. 3%, 5%</t>
  </si>
  <si>
    <t>Then for each employee:</t>
  </si>
  <si>
    <t>Annual full-time salary equivalent</t>
  </si>
  <si>
    <t>Weekly hours</t>
  </si>
  <si>
    <t>Number of weeks in the year</t>
  </si>
  <si>
    <t>The staffing variables which you need to enter are:</t>
  </si>
  <si>
    <t>HMRC's secondary threshold (ST) per week for employer's NI contributions for each budget year</t>
  </si>
  <si>
    <t>Explanatory Notes to Budget Template</t>
  </si>
  <si>
    <t>This workbook is designed to provide the financial element of a Business Plan</t>
  </si>
  <si>
    <t>Surplus / deficit</t>
  </si>
  <si>
    <t>Balance b/f</t>
  </si>
  <si>
    <t>Balance c/f</t>
  </si>
  <si>
    <t>On the main sheet, you need to enter a brought-forward balance for Year 1</t>
  </si>
  <si>
    <t>Some of the figures on the main sheet are linked to one of the breakdown sheets</t>
  </si>
  <si>
    <t>Others are autmoatically inflated based on the inflation factor at the foot of the sheet</t>
  </si>
  <si>
    <t>Assumed annual 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</si>
</sst>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£&quot;#,##0"/>
    <numFmt numFmtId="166" formatCode="0.0%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11"/>
      <name val="Arial Narrow"/>
      <family val="2"/>
    </font>
    <font>
      <u/>
      <sz val="11"/>
      <name val="Arial Narrow"/>
      <family val="2"/>
    </font>
    <font>
      <b/>
      <u/>
      <sz val="12"/>
      <name val="Arial Narrow"/>
      <family val="2"/>
    </font>
    <font>
      <b/>
      <sz val="11"/>
      <name val="Arial Narrow"/>
      <family val="2"/>
    </font>
    <font>
      <b/>
      <i/>
      <sz val="10"/>
      <name val="Arial Narrow"/>
      <family val="2"/>
    </font>
    <font>
      <i/>
      <sz val="11"/>
      <name val="Arial Narrow"/>
      <family val="2"/>
    </font>
    <font>
      <b/>
      <i/>
      <u/>
      <sz val="10"/>
      <name val="Arial Narrow"/>
      <family val="2"/>
    </font>
    <font>
      <b/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right"/>
    </xf>
    <xf numFmtId="1" fontId="4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6" fillId="0" borderId="0" xfId="0" applyNumberFormat="1" applyFont="1" applyFill="1"/>
    <xf numFmtId="166" fontId="6" fillId="0" borderId="0" xfId="0" applyNumberFormat="1" applyFont="1" applyFill="1"/>
    <xf numFmtId="1" fontId="9" fillId="0" borderId="0" xfId="0" applyNumberFormat="1" applyFont="1" applyFill="1"/>
    <xf numFmtId="3" fontId="11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14" fillId="0" borderId="0" xfId="0" applyFont="1" applyFill="1"/>
    <xf numFmtId="1" fontId="11" fillId="0" borderId="0" xfId="0" applyNumberFormat="1" applyFont="1" applyFill="1"/>
    <xf numFmtId="0" fontId="11" fillId="0" borderId="1" xfId="0" applyFont="1" applyFill="1" applyBorder="1"/>
    <xf numFmtId="1" fontId="9" fillId="0" borderId="0" xfId="0" applyNumberFormat="1" applyFont="1" applyFill="1"/>
    <xf numFmtId="165" fontId="6" fillId="0" borderId="0" xfId="0" applyNumberFormat="1" applyFont="1" applyFill="1"/>
    <xf numFmtId="0" fontId="15" fillId="0" borderId="0" xfId="0" applyFont="1" applyFill="1"/>
    <xf numFmtId="0" fontId="17" fillId="0" borderId="0" xfId="0" applyFont="1" applyFill="1"/>
    <xf numFmtId="3" fontId="11" fillId="0" borderId="0" xfId="0" applyNumberFormat="1" applyFont="1" applyFill="1"/>
    <xf numFmtId="3" fontId="12" fillId="0" borderId="0" xfId="0" applyNumberFormat="1" applyFont="1" applyFill="1" applyAlignment="1">
      <alignment horizontal="center"/>
    </xf>
    <xf numFmtId="3" fontId="11" fillId="0" borderId="0" xfId="0" applyNumberFormat="1" applyFont="1" applyFill="1" applyBorder="1"/>
    <xf numFmtId="164" fontId="6" fillId="0" borderId="0" xfId="0" applyNumberFormat="1" applyFont="1" applyFill="1"/>
    <xf numFmtId="0" fontId="0" fillId="0" borderId="0" xfId="0" applyAlignment="1"/>
    <xf numFmtId="1" fontId="9" fillId="2" borderId="0" xfId="0" applyNumberFormat="1" applyFont="1" applyFill="1"/>
    <xf numFmtId="3" fontId="11" fillId="2" borderId="0" xfId="0" applyNumberFormat="1" applyFont="1" applyFill="1" applyBorder="1"/>
    <xf numFmtId="1" fontId="9" fillId="2" borderId="0" xfId="0" applyNumberFormat="1" applyFont="1" applyFill="1"/>
    <xf numFmtId="1" fontId="6" fillId="2" borderId="0" xfId="0" applyNumberFormat="1" applyFont="1" applyFill="1"/>
    <xf numFmtId="9" fontId="6" fillId="0" borderId="0" xfId="0" applyNumberFormat="1" applyFont="1" applyFill="1" applyAlignment="1"/>
    <xf numFmtId="1" fontId="0" fillId="0" borderId="0" xfId="0" applyNumberFormat="1"/>
    <xf numFmtId="1" fontId="10" fillId="0" borderId="0" xfId="0" applyNumberFormat="1" applyFont="1" applyFill="1"/>
    <xf numFmtId="1" fontId="13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right"/>
    </xf>
    <xf numFmtId="0" fontId="6" fillId="0" borderId="0" xfId="0" applyFont="1"/>
    <xf numFmtId="1" fontId="7" fillId="2" borderId="1" xfId="0" applyNumberFormat="1" applyFont="1" applyFill="1" applyBorder="1"/>
    <xf numFmtId="0" fontId="13" fillId="0" borderId="0" xfId="0" applyFont="1" applyFill="1"/>
    <xf numFmtId="0" fontId="9" fillId="0" borderId="0" xfId="0" applyFont="1"/>
    <xf numFmtId="0" fontId="18" fillId="0" borderId="0" xfId="0" applyFont="1" applyFill="1"/>
    <xf numFmtId="1" fontId="4" fillId="2" borderId="0" xfId="0" applyNumberFormat="1" applyFont="1" applyFill="1"/>
    <xf numFmtId="49" fontId="19" fillId="0" borderId="0" xfId="0" applyNumberFormat="1" applyFont="1" applyAlignment="1">
      <alignment horizontal="left"/>
    </xf>
    <xf numFmtId="9" fontId="6" fillId="0" borderId="0" xfId="1" applyFont="1" applyFill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/>
    <xf numFmtId="0" fontId="11" fillId="0" borderId="0" xfId="0" applyFont="1"/>
    <xf numFmtId="1" fontId="11" fillId="2" borderId="0" xfId="0" applyNumberFormat="1" applyFont="1" applyFill="1"/>
    <xf numFmtId="1" fontId="11" fillId="2" borderId="0" xfId="0" applyNumberFormat="1" applyFont="1" applyFill="1" applyBorder="1"/>
    <xf numFmtId="1" fontId="11" fillId="0" borderId="0" xfId="0" applyNumberFormat="1" applyFont="1" applyFill="1" applyBorder="1"/>
    <xf numFmtId="0" fontId="16" fillId="0" borderId="0" xfId="0" applyFont="1"/>
    <xf numFmtId="1" fontId="16" fillId="2" borderId="2" xfId="0" applyNumberFormat="1" applyFont="1" applyFill="1" applyBorder="1"/>
    <xf numFmtId="1" fontId="14" fillId="2" borderId="1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/>
    <xf numFmtId="9" fontId="11" fillId="0" borderId="0" xfId="1" applyFont="1"/>
    <xf numFmtId="166" fontId="12" fillId="0" borderId="0" xfId="0" applyNumberFormat="1" applyFont="1" applyFill="1" applyAlignment="1">
      <alignment horizontal="left"/>
    </xf>
    <xf numFmtId="0" fontId="14" fillId="0" borderId="2" xfId="0" applyFont="1" applyBorder="1"/>
    <xf numFmtId="1" fontId="11" fillId="3" borderId="0" xfId="0" applyNumberFormat="1" applyFont="1" applyFill="1" applyBorder="1"/>
    <xf numFmtId="1" fontId="16" fillId="3" borderId="2" xfId="0" applyNumberFormat="1" applyFont="1" applyFill="1" applyBorder="1"/>
    <xf numFmtId="0" fontId="1" fillId="0" borderId="0" xfId="0" applyFont="1"/>
    <xf numFmtId="0" fontId="21" fillId="0" borderId="0" xfId="2"/>
    <xf numFmtId="1" fontId="11" fillId="0" borderId="3" xfId="0" applyNumberFormat="1" applyFont="1" applyBorder="1"/>
    <xf numFmtId="0" fontId="1" fillId="0" borderId="0" xfId="2" applyFont="1"/>
    <xf numFmtId="1" fontId="11" fillId="4" borderId="0" xfId="0" applyNumberFormat="1" applyFont="1" applyFill="1"/>
    <xf numFmtId="1" fontId="14" fillId="4" borderId="0" xfId="0" applyNumberFormat="1" applyFont="1" applyFill="1"/>
    <xf numFmtId="0" fontId="6" fillId="0" borderId="0" xfId="0" applyFont="1" applyFill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publications/rates-and-allowances-national-insurance-contributions/rates-and-allowances-national-insurance-contribu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17" sqref="A17"/>
    </sheetView>
  </sheetViews>
  <sheetFormatPr defaultRowHeight="12.5" x14ac:dyDescent="0.25"/>
  <cols>
    <col min="1" max="1" width="91.7265625" customWidth="1"/>
  </cols>
  <sheetData>
    <row r="1" spans="1:1" ht="13" x14ac:dyDescent="0.3">
      <c r="A1" s="1" t="s">
        <v>74</v>
      </c>
    </row>
    <row r="2" spans="1:1" x14ac:dyDescent="0.25">
      <c r="A2" s="50" t="s">
        <v>61</v>
      </c>
    </row>
    <row r="3" spans="1:1" x14ac:dyDescent="0.25">
      <c r="A3" s="65" t="s">
        <v>75</v>
      </c>
    </row>
    <row r="5" spans="1:1" x14ac:dyDescent="0.25">
      <c r="A5" s="50" t="s">
        <v>62</v>
      </c>
    </row>
    <row r="6" spans="1:1" ht="13" x14ac:dyDescent="0.3">
      <c r="A6" s="1" t="s">
        <v>63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79</v>
      </c>
    </row>
    <row r="10" spans="1:1" x14ac:dyDescent="0.25">
      <c r="A10" s="65" t="s">
        <v>64</v>
      </c>
    </row>
    <row r="11" spans="1:1" ht="31.5" customHeight="1" x14ac:dyDescent="0.25">
      <c r="A11" s="50" t="s">
        <v>65</v>
      </c>
    </row>
    <row r="12" spans="1:1" x14ac:dyDescent="0.25">
      <c r="A12" t="s">
        <v>72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s="66" t="s">
        <v>73</v>
      </c>
    </row>
    <row r="16" spans="1:1" x14ac:dyDescent="0.25">
      <c r="A16" s="68" t="s">
        <v>82</v>
      </c>
    </row>
    <row r="17" spans="1:1" ht="20.25" customHeight="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</sheetData>
  <hyperlinks>
    <hyperlink ref="A15" r:id="rId1" location="class-1-national-insurance-thresholds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C25" sqref="C25"/>
    </sheetView>
  </sheetViews>
  <sheetFormatPr defaultRowHeight="12.5" x14ac:dyDescent="0.25"/>
  <cols>
    <col min="1" max="1" width="19.1796875" customWidth="1"/>
    <col min="2" max="2" width="9" style="31" customWidth="1"/>
    <col min="3" max="4" width="7" style="31" customWidth="1"/>
    <col min="5" max="5" width="9.1796875" style="31"/>
    <col min="6" max="6" width="3.453125" customWidth="1"/>
    <col min="7" max="7" width="27.81640625" style="43" customWidth="1"/>
  </cols>
  <sheetData>
    <row r="1" spans="1:7" ht="15.5" x14ac:dyDescent="0.35">
      <c r="A1" s="39" t="s">
        <v>36</v>
      </c>
      <c r="B1" s="10"/>
      <c r="C1" s="10"/>
      <c r="D1" s="10"/>
      <c r="E1" s="32"/>
      <c r="G1" s="1" t="s">
        <v>37</v>
      </c>
    </row>
    <row r="2" spans="1:7" ht="15" customHeight="1" x14ac:dyDescent="0.35">
      <c r="A2" s="41" t="s">
        <v>38</v>
      </c>
      <c r="B2" t="s">
        <v>24</v>
      </c>
      <c r="C2" s="10"/>
      <c r="D2" s="10"/>
      <c r="E2" s="32"/>
      <c r="F2" s="11"/>
      <c r="G2" s="44"/>
    </row>
    <row r="3" spans="1:7" ht="27" customHeight="1" x14ac:dyDescent="0.35">
      <c r="A3" s="12" t="s">
        <v>9</v>
      </c>
      <c r="E3" s="32"/>
      <c r="F3" s="21"/>
      <c r="G3" s="45"/>
    </row>
    <row r="4" spans="1:7" ht="15.5" x14ac:dyDescent="0.35">
      <c r="B4" s="33" t="s">
        <v>39</v>
      </c>
      <c r="C4" s="33" t="s">
        <v>40</v>
      </c>
      <c r="D4" s="33" t="s">
        <v>41</v>
      </c>
      <c r="E4" s="34" t="s">
        <v>13</v>
      </c>
      <c r="F4" s="22"/>
      <c r="G4" s="61" t="s">
        <v>1</v>
      </c>
    </row>
    <row r="5" spans="1:7" ht="15.5" x14ac:dyDescent="0.35">
      <c r="B5" s="17"/>
      <c r="C5" s="17"/>
      <c r="D5" s="17"/>
      <c r="E5" s="26">
        <f>SUM(B5:D5)</f>
        <v>0</v>
      </c>
      <c r="F5" s="27">
        <f>SUM(B5:D5)-E5</f>
        <v>0</v>
      </c>
      <c r="G5" s="46"/>
    </row>
    <row r="6" spans="1:7" ht="15.5" x14ac:dyDescent="0.35">
      <c r="A6" s="13"/>
      <c r="B6" s="17"/>
      <c r="C6" s="17"/>
      <c r="D6" s="17"/>
      <c r="E6" s="28">
        <f t="shared" ref="E6:E11" si="0">SUM(B6:D6)</f>
        <v>0</v>
      </c>
      <c r="F6" s="27">
        <f t="shared" ref="F6:F10" si="1">SUM(B6:D6)-E6</f>
        <v>0</v>
      </c>
      <c r="G6" s="46"/>
    </row>
    <row r="7" spans="1:7" ht="15.5" x14ac:dyDescent="0.35">
      <c r="A7" s="13"/>
      <c r="B7" s="17"/>
      <c r="C7" s="17"/>
      <c r="D7" s="17"/>
      <c r="E7" s="28">
        <f t="shared" si="0"/>
        <v>0</v>
      </c>
      <c r="F7" s="27">
        <f t="shared" si="1"/>
        <v>0</v>
      </c>
      <c r="G7" s="46"/>
    </row>
    <row r="8" spans="1:7" ht="15.5" x14ac:dyDescent="0.35">
      <c r="A8" s="13"/>
      <c r="B8" s="17"/>
      <c r="C8" s="17"/>
      <c r="D8" s="17"/>
      <c r="E8" s="28">
        <f t="shared" si="0"/>
        <v>0</v>
      </c>
      <c r="F8" s="27">
        <f t="shared" si="1"/>
        <v>0</v>
      </c>
      <c r="G8" s="46"/>
    </row>
    <row r="9" spans="1:7" ht="15.5" x14ac:dyDescent="0.35">
      <c r="A9" s="15"/>
      <c r="B9" s="17"/>
      <c r="C9" s="17"/>
      <c r="D9" s="17"/>
      <c r="E9" s="28">
        <f t="shared" si="0"/>
        <v>0</v>
      </c>
      <c r="F9" s="27">
        <f t="shared" si="1"/>
        <v>0</v>
      </c>
      <c r="G9" s="46"/>
    </row>
    <row r="10" spans="1:7" s="38" customFormat="1" ht="15.5" x14ac:dyDescent="0.35">
      <c r="A10" s="15"/>
      <c r="B10" s="17"/>
      <c r="C10" s="17"/>
      <c r="D10" s="17"/>
      <c r="E10" s="28">
        <f t="shared" si="0"/>
        <v>0</v>
      </c>
      <c r="F10" s="27">
        <f t="shared" si="1"/>
        <v>0</v>
      </c>
      <c r="G10" s="46"/>
    </row>
    <row r="11" spans="1:7" s="35" customFormat="1" ht="15.5" x14ac:dyDescent="0.35">
      <c r="A11" s="15"/>
      <c r="B11" s="17"/>
      <c r="C11" s="17"/>
      <c r="D11" s="17"/>
      <c r="E11" s="28">
        <f t="shared" si="0"/>
        <v>0</v>
      </c>
      <c r="F11" s="27">
        <f>SUM(B11:D11)-E11</f>
        <v>0</v>
      </c>
      <c r="G11" s="46"/>
    </row>
    <row r="12" spans="1:7" ht="15.5" x14ac:dyDescent="0.35">
      <c r="A12" s="14" t="s">
        <v>10</v>
      </c>
      <c r="B12" s="36">
        <f>SUM(B5:B11)</f>
        <v>0</v>
      </c>
      <c r="C12" s="36">
        <f t="shared" ref="C12:E12" si="2">SUM(C5:C11)</f>
        <v>0</v>
      </c>
      <c r="D12" s="36">
        <f t="shared" si="2"/>
        <v>0</v>
      </c>
      <c r="E12" s="36">
        <f t="shared" si="2"/>
        <v>0</v>
      </c>
      <c r="F12" s="27">
        <f>SUM(B12:D12)-E12</f>
        <v>0</v>
      </c>
      <c r="G12" s="47"/>
    </row>
    <row r="13" spans="1:7" ht="15.5" x14ac:dyDescent="0.35">
      <c r="A13" s="12" t="s">
        <v>11</v>
      </c>
      <c r="B13" s="10"/>
      <c r="C13" s="10"/>
      <c r="D13" s="10"/>
      <c r="E13" s="10"/>
      <c r="F13" s="23"/>
      <c r="G13" s="48"/>
    </row>
    <row r="14" spans="1:7" s="51" customFormat="1" ht="14" x14ac:dyDescent="0.3">
      <c r="A14" s="51" t="s">
        <v>26</v>
      </c>
      <c r="B14" s="52">
        <f>Staff!$K$10</f>
        <v>0</v>
      </c>
      <c r="C14" s="52">
        <f>Staff!$K$21</f>
        <v>0</v>
      </c>
      <c r="D14" s="52">
        <f>Staff!$K$32</f>
        <v>0</v>
      </c>
      <c r="E14" s="52">
        <f t="shared" ref="E14:E30" si="3">SUM(B14:D14)</f>
        <v>0</v>
      </c>
      <c r="F14" s="27">
        <f t="shared" ref="F14:F31" si="4">SUM(B14:D14)-E14</f>
        <v>0</v>
      </c>
      <c r="G14" s="46"/>
    </row>
    <row r="15" spans="1:7" s="51" customFormat="1" ht="14" x14ac:dyDescent="0.3">
      <c r="A15" s="51" t="s">
        <v>27</v>
      </c>
      <c r="B15" s="15"/>
      <c r="C15" s="15"/>
      <c r="D15" s="15"/>
      <c r="E15" s="52">
        <f t="shared" si="3"/>
        <v>0</v>
      </c>
      <c r="F15" s="27">
        <f t="shared" si="4"/>
        <v>0</v>
      </c>
      <c r="G15" s="46"/>
    </row>
    <row r="16" spans="1:7" s="51" customFormat="1" ht="14" x14ac:dyDescent="0.3">
      <c r="A16" s="15" t="s">
        <v>56</v>
      </c>
      <c r="B16" s="15"/>
      <c r="C16" s="15"/>
      <c r="D16" s="15"/>
      <c r="E16" s="52">
        <f t="shared" si="3"/>
        <v>0</v>
      </c>
      <c r="F16" s="27">
        <f t="shared" si="4"/>
        <v>0</v>
      </c>
      <c r="G16" s="44"/>
    </row>
    <row r="17" spans="1:9" s="51" customFormat="1" ht="14" x14ac:dyDescent="0.3">
      <c r="A17" s="15" t="s">
        <v>57</v>
      </c>
      <c r="B17" s="15"/>
      <c r="C17" s="53">
        <f t="shared" ref="C17:D19" si="5">B17*(1+C$35)</f>
        <v>0</v>
      </c>
      <c r="D17" s="53">
        <f t="shared" si="5"/>
        <v>0</v>
      </c>
      <c r="E17" s="52">
        <f t="shared" si="3"/>
        <v>0</v>
      </c>
      <c r="F17" s="27">
        <f t="shared" si="4"/>
        <v>0</v>
      </c>
      <c r="G17" s="46"/>
    </row>
    <row r="18" spans="1:9" s="51" customFormat="1" ht="14" x14ac:dyDescent="0.3">
      <c r="A18" s="51" t="s">
        <v>45</v>
      </c>
      <c r="B18" s="15"/>
      <c r="C18" s="53">
        <f t="shared" si="5"/>
        <v>0</v>
      </c>
      <c r="D18" s="53">
        <f t="shared" si="5"/>
        <v>0</v>
      </c>
      <c r="E18" s="52">
        <f t="shared" si="3"/>
        <v>0</v>
      </c>
      <c r="F18" s="27">
        <f t="shared" si="4"/>
        <v>0</v>
      </c>
      <c r="G18" s="46"/>
    </row>
    <row r="19" spans="1:9" s="51" customFormat="1" ht="14" x14ac:dyDescent="0.3">
      <c r="A19" s="51" t="s">
        <v>48</v>
      </c>
      <c r="B19" s="54"/>
      <c r="C19" s="53">
        <f t="shared" si="5"/>
        <v>0</v>
      </c>
      <c r="D19" s="53">
        <f t="shared" si="5"/>
        <v>0</v>
      </c>
      <c r="E19" s="53">
        <f t="shared" si="3"/>
        <v>0</v>
      </c>
      <c r="F19" s="27">
        <f t="shared" si="4"/>
        <v>0</v>
      </c>
      <c r="G19" s="46"/>
    </row>
    <row r="20" spans="1:9" s="51" customFormat="1" ht="14" x14ac:dyDescent="0.3">
      <c r="A20" s="15" t="s">
        <v>28</v>
      </c>
      <c r="B20" s="54"/>
      <c r="C20" s="54"/>
      <c r="D20" s="54"/>
      <c r="E20" s="53">
        <f t="shared" si="3"/>
        <v>0</v>
      </c>
      <c r="F20" s="27">
        <f t="shared" si="4"/>
        <v>0</v>
      </c>
      <c r="G20" s="46"/>
    </row>
    <row r="21" spans="1:9" s="51" customFormat="1" ht="14" x14ac:dyDescent="0.3">
      <c r="A21" s="15" t="s">
        <v>49</v>
      </c>
      <c r="B21" s="54"/>
      <c r="C21" s="53">
        <f t="shared" ref="C21:D27" si="6">B21*(1+C$35)</f>
        <v>0</v>
      </c>
      <c r="D21" s="53">
        <f t="shared" si="6"/>
        <v>0</v>
      </c>
      <c r="E21" s="53">
        <f t="shared" si="3"/>
        <v>0</v>
      </c>
      <c r="F21" s="27">
        <f t="shared" si="4"/>
        <v>0</v>
      </c>
      <c r="G21" s="46"/>
    </row>
    <row r="22" spans="1:9" s="51" customFormat="1" ht="14" x14ac:dyDescent="0.3">
      <c r="A22" s="15" t="s">
        <v>50</v>
      </c>
      <c r="B22" s="54"/>
      <c r="C22" s="53">
        <f t="shared" si="6"/>
        <v>0</v>
      </c>
      <c r="D22" s="53">
        <f t="shared" si="6"/>
        <v>0</v>
      </c>
      <c r="E22" s="53">
        <f t="shared" si="3"/>
        <v>0</v>
      </c>
      <c r="F22" s="27">
        <f t="shared" si="4"/>
        <v>0</v>
      </c>
      <c r="G22" s="46"/>
    </row>
    <row r="23" spans="1:9" s="51" customFormat="1" ht="14" x14ac:dyDescent="0.3">
      <c r="A23" s="15" t="s">
        <v>54</v>
      </c>
      <c r="B23" s="54"/>
      <c r="C23" s="53">
        <f t="shared" si="6"/>
        <v>0</v>
      </c>
      <c r="D23" s="53">
        <f t="shared" si="6"/>
        <v>0</v>
      </c>
      <c r="E23" s="53">
        <f t="shared" si="3"/>
        <v>0</v>
      </c>
      <c r="F23" s="27">
        <f t="shared" si="4"/>
        <v>0</v>
      </c>
      <c r="G23" s="46"/>
    </row>
    <row r="24" spans="1:9" s="51" customFormat="1" ht="14" x14ac:dyDescent="0.3">
      <c r="A24" s="15" t="s">
        <v>52</v>
      </c>
      <c r="B24" s="54"/>
      <c r="C24" s="53">
        <f t="shared" si="6"/>
        <v>0</v>
      </c>
      <c r="D24" s="53">
        <f t="shared" si="6"/>
        <v>0</v>
      </c>
      <c r="E24" s="53">
        <f t="shared" si="3"/>
        <v>0</v>
      </c>
      <c r="F24" s="27">
        <f t="shared" si="4"/>
        <v>0</v>
      </c>
      <c r="G24" s="46"/>
    </row>
    <row r="25" spans="1:9" s="51" customFormat="1" ht="14" x14ac:dyDescent="0.3">
      <c r="A25" s="15" t="s">
        <v>53</v>
      </c>
      <c r="B25" s="54"/>
      <c r="C25" s="53">
        <f t="shared" si="6"/>
        <v>0</v>
      </c>
      <c r="D25" s="53">
        <f t="shared" si="6"/>
        <v>0</v>
      </c>
      <c r="E25" s="53">
        <f t="shared" si="3"/>
        <v>0</v>
      </c>
      <c r="F25" s="27">
        <f t="shared" si="4"/>
        <v>0</v>
      </c>
      <c r="G25" s="46"/>
    </row>
    <row r="26" spans="1:9" s="51" customFormat="1" ht="16.5" customHeight="1" x14ac:dyDescent="0.3">
      <c r="A26" s="15" t="s">
        <v>51</v>
      </c>
      <c r="B26" s="54"/>
      <c r="C26" s="53">
        <f t="shared" si="6"/>
        <v>0</v>
      </c>
      <c r="D26" s="53">
        <f t="shared" si="6"/>
        <v>0</v>
      </c>
      <c r="E26" s="53">
        <f t="shared" si="3"/>
        <v>0</v>
      </c>
      <c r="F26" s="27">
        <f t="shared" si="4"/>
        <v>0</v>
      </c>
      <c r="G26" s="46"/>
    </row>
    <row r="27" spans="1:9" s="51" customFormat="1" ht="16.5" customHeight="1" x14ac:dyDescent="0.3">
      <c r="A27" s="15" t="s">
        <v>55</v>
      </c>
      <c r="B27" s="54"/>
      <c r="C27" s="53">
        <f t="shared" si="6"/>
        <v>0</v>
      </c>
      <c r="D27" s="53">
        <f t="shared" si="6"/>
        <v>0</v>
      </c>
      <c r="E27" s="53">
        <f t="shared" si="3"/>
        <v>0</v>
      </c>
      <c r="F27" s="27">
        <f t="shared" si="4"/>
        <v>0</v>
      </c>
      <c r="G27" s="46"/>
    </row>
    <row r="28" spans="1:9" s="51" customFormat="1" ht="14" x14ac:dyDescent="0.3">
      <c r="A28" s="15" t="s">
        <v>60</v>
      </c>
      <c r="B28" s="63">
        <f>Activity!B17</f>
        <v>0</v>
      </c>
      <c r="C28" s="63">
        <f>Activity!C17</f>
        <v>0</v>
      </c>
      <c r="D28" s="63">
        <f>Activity!D17</f>
        <v>0</v>
      </c>
      <c r="E28" s="53">
        <f t="shared" si="3"/>
        <v>0</v>
      </c>
      <c r="F28" s="27">
        <f t="shared" si="4"/>
        <v>0</v>
      </c>
      <c r="G28" s="46"/>
    </row>
    <row r="29" spans="1:9" s="51" customFormat="1" ht="14" x14ac:dyDescent="0.3">
      <c r="A29" s="55" t="s">
        <v>33</v>
      </c>
      <c r="B29" s="64">
        <f>SUM(B13:B28)</f>
        <v>0</v>
      </c>
      <c r="C29" s="64">
        <f>SUM(C13:C28)</f>
        <v>0</v>
      </c>
      <c r="D29" s="64">
        <f>SUM(D13:D28)</f>
        <v>0</v>
      </c>
      <c r="E29" s="56">
        <f>SUM(B29:D29)</f>
        <v>0</v>
      </c>
      <c r="F29" s="27">
        <f>SUM(B29:D29)-E29</f>
        <v>0</v>
      </c>
      <c r="G29" s="46"/>
    </row>
    <row r="30" spans="1:9" s="51" customFormat="1" ht="14" x14ac:dyDescent="0.3">
      <c r="A30" s="15" t="s">
        <v>25</v>
      </c>
      <c r="B30" s="63">
        <f>Capital!B17</f>
        <v>0</v>
      </c>
      <c r="C30" s="63">
        <f>Capital!C17</f>
        <v>0</v>
      </c>
      <c r="D30" s="63">
        <f>Capital!D17</f>
        <v>0</v>
      </c>
      <c r="E30" s="53">
        <f t="shared" si="3"/>
        <v>0</v>
      </c>
      <c r="F30" s="27">
        <f t="shared" si="4"/>
        <v>0</v>
      </c>
      <c r="G30" s="46"/>
    </row>
    <row r="31" spans="1:9" s="51" customFormat="1" ht="14" x14ac:dyDescent="0.3">
      <c r="A31" s="16" t="s">
        <v>12</v>
      </c>
      <c r="B31" s="57">
        <f>SUM(B29:B30)</f>
        <v>0</v>
      </c>
      <c r="C31" s="57">
        <f t="shared" ref="C31:E31" si="7">SUM(C29:C30)</f>
        <v>0</v>
      </c>
      <c r="D31" s="57">
        <f t="shared" si="7"/>
        <v>0</v>
      </c>
      <c r="E31" s="57">
        <f t="shared" si="7"/>
        <v>0</v>
      </c>
      <c r="F31" s="27">
        <f t="shared" si="4"/>
        <v>0</v>
      </c>
      <c r="G31" s="58"/>
      <c r="I31" s="59"/>
    </row>
    <row r="32" spans="1:9" s="51" customFormat="1" ht="14.5" thickBot="1" x14ac:dyDescent="0.35">
      <c r="A32" s="51" t="s">
        <v>76</v>
      </c>
      <c r="B32" s="69">
        <f>B12-B31</f>
        <v>0</v>
      </c>
      <c r="C32" s="69">
        <f t="shared" ref="C32:E32" si="8">C12-C31</f>
        <v>0</v>
      </c>
      <c r="D32" s="69">
        <f t="shared" si="8"/>
        <v>0</v>
      </c>
      <c r="E32" s="69">
        <f t="shared" si="8"/>
        <v>0</v>
      </c>
      <c r="G32" s="44"/>
    </row>
    <row r="33" spans="1:7" s="51" customFormat="1" ht="14.5" thickBot="1" x14ac:dyDescent="0.35">
      <c r="A33" s="51" t="s">
        <v>77</v>
      </c>
      <c r="B33" s="67"/>
      <c r="C33" s="69">
        <f>B34</f>
        <v>0</v>
      </c>
      <c r="D33" s="69">
        <f>C34</f>
        <v>0</v>
      </c>
      <c r="E33" s="59"/>
      <c r="G33" s="44"/>
    </row>
    <row r="34" spans="1:7" s="51" customFormat="1" ht="14" x14ac:dyDescent="0.3">
      <c r="A34" s="51" t="s">
        <v>78</v>
      </c>
      <c r="B34" s="70">
        <f>SUM(B32:B33)</f>
        <v>0</v>
      </c>
      <c r="C34" s="70">
        <f t="shared" ref="C34:D34" si="9">SUM(C32:C33)</f>
        <v>0</v>
      </c>
      <c r="D34" s="70">
        <f t="shared" si="9"/>
        <v>0</v>
      </c>
      <c r="E34" s="59"/>
      <c r="G34" s="44"/>
    </row>
    <row r="35" spans="1:7" s="51" customFormat="1" ht="43.5" customHeight="1" x14ac:dyDescent="0.3">
      <c r="A35" s="51" t="s">
        <v>22</v>
      </c>
      <c r="B35" s="59"/>
      <c r="C35" s="60">
        <v>0.02</v>
      </c>
      <c r="D35" s="60">
        <v>0.02</v>
      </c>
      <c r="E35" s="59"/>
      <c r="G35" s="44"/>
    </row>
    <row r="36" spans="1:7" s="51" customFormat="1" ht="14" x14ac:dyDescent="0.3">
      <c r="B36" s="59"/>
      <c r="C36" s="59"/>
      <c r="D36" s="59"/>
      <c r="E36" s="59"/>
      <c r="G36" s="44"/>
    </row>
    <row r="37" spans="1:7" s="51" customFormat="1" ht="14" x14ac:dyDescent="0.3">
      <c r="B37" s="59"/>
      <c r="C37" s="59"/>
      <c r="D37" s="59"/>
      <c r="E37" s="59"/>
      <c r="G37" s="44"/>
    </row>
    <row r="38" spans="1:7" s="51" customFormat="1" ht="14" x14ac:dyDescent="0.3">
      <c r="B38" s="59"/>
      <c r="C38" s="59"/>
      <c r="D38" s="59"/>
      <c r="E38" s="59"/>
      <c r="G38" s="44"/>
    </row>
    <row r="39" spans="1:7" s="51" customFormat="1" ht="14" x14ac:dyDescent="0.3">
      <c r="B39" s="59"/>
      <c r="C39" s="59"/>
      <c r="D39" s="59"/>
      <c r="E39" s="59"/>
      <c r="G39" s="44"/>
    </row>
    <row r="40" spans="1:7" s="51" customFormat="1" ht="14" x14ac:dyDescent="0.3">
      <c r="B40" s="59"/>
      <c r="C40" s="59"/>
      <c r="D40" s="59"/>
      <c r="E40" s="59"/>
      <c r="G40" s="44"/>
    </row>
    <row r="41" spans="1:7" s="51" customFormat="1" ht="14" x14ac:dyDescent="0.3">
      <c r="B41" s="59"/>
      <c r="C41" s="59"/>
      <c r="D41" s="59"/>
      <c r="E41" s="59"/>
      <c r="G41" s="44"/>
    </row>
    <row r="42" spans="1:7" s="51" customFormat="1" ht="14" x14ac:dyDescent="0.3">
      <c r="B42" s="59"/>
      <c r="C42" s="59"/>
      <c r="D42" s="59"/>
      <c r="E42" s="59"/>
      <c r="G42" s="44"/>
    </row>
    <row r="43" spans="1:7" s="51" customFormat="1" ht="14" x14ac:dyDescent="0.3">
      <c r="B43" s="59"/>
      <c r="C43" s="59"/>
      <c r="D43" s="59"/>
      <c r="E43" s="59"/>
      <c r="G43" s="44"/>
    </row>
    <row r="44" spans="1:7" s="51" customFormat="1" ht="14" x14ac:dyDescent="0.3">
      <c r="B44" s="59"/>
      <c r="C44" s="59"/>
      <c r="D44" s="59"/>
      <c r="E44" s="59"/>
      <c r="G44" s="44"/>
    </row>
    <row r="45" spans="1:7" s="51" customFormat="1" ht="14" x14ac:dyDescent="0.3">
      <c r="B45" s="59"/>
      <c r="C45" s="59"/>
      <c r="D45" s="59"/>
      <c r="E45" s="59"/>
      <c r="G45" s="44"/>
    </row>
    <row r="46" spans="1:7" s="51" customFormat="1" ht="14" x14ac:dyDescent="0.3">
      <c r="B46" s="59"/>
      <c r="C46" s="59"/>
      <c r="D46" s="59"/>
      <c r="E46" s="59"/>
      <c r="G46" s="44"/>
    </row>
    <row r="47" spans="1:7" s="51" customFormat="1" ht="14" x14ac:dyDescent="0.3">
      <c r="B47" s="59"/>
      <c r="C47" s="59"/>
      <c r="D47" s="59"/>
      <c r="E47" s="59"/>
      <c r="G47" s="44"/>
    </row>
    <row r="48" spans="1:7" s="51" customFormat="1" ht="14" x14ac:dyDescent="0.3">
      <c r="B48" s="59"/>
      <c r="C48" s="59"/>
      <c r="D48" s="59"/>
      <c r="E48" s="59"/>
      <c r="G48" s="44"/>
    </row>
    <row r="49" spans="2:7" s="51" customFormat="1" ht="14" x14ac:dyDescent="0.3">
      <c r="B49" s="59"/>
      <c r="C49" s="59"/>
      <c r="D49" s="59"/>
      <c r="E49" s="59"/>
      <c r="G49" s="44"/>
    </row>
    <row r="50" spans="2:7" s="51" customFormat="1" ht="14" x14ac:dyDescent="0.3">
      <c r="B50" s="59"/>
      <c r="C50" s="59"/>
      <c r="D50" s="59"/>
      <c r="E50" s="59"/>
      <c r="G50" s="44"/>
    </row>
    <row r="51" spans="2:7" s="51" customFormat="1" ht="14" x14ac:dyDescent="0.3">
      <c r="B51" s="59"/>
      <c r="C51" s="59"/>
      <c r="D51" s="59"/>
      <c r="E51" s="59"/>
      <c r="G51" s="44"/>
    </row>
    <row r="52" spans="2:7" s="51" customFormat="1" ht="14" x14ac:dyDescent="0.3">
      <c r="B52" s="59"/>
      <c r="C52" s="59"/>
      <c r="D52" s="59"/>
      <c r="E52" s="59"/>
      <c r="G52" s="44"/>
    </row>
    <row r="53" spans="2:7" s="51" customFormat="1" ht="14" x14ac:dyDescent="0.3">
      <c r="B53" s="59"/>
      <c r="C53" s="59"/>
      <c r="D53" s="59"/>
      <c r="E53" s="59"/>
      <c r="G53" s="44"/>
    </row>
    <row r="54" spans="2:7" s="51" customFormat="1" ht="14" x14ac:dyDescent="0.3">
      <c r="B54" s="59"/>
      <c r="C54" s="59"/>
      <c r="D54" s="59"/>
      <c r="E54" s="59"/>
      <c r="G54" s="44"/>
    </row>
    <row r="55" spans="2:7" s="51" customFormat="1" ht="14" x14ac:dyDescent="0.3">
      <c r="B55" s="59"/>
      <c r="C55" s="59"/>
      <c r="D55" s="59"/>
      <c r="E55" s="59"/>
      <c r="G55" s="44"/>
    </row>
    <row r="56" spans="2:7" s="51" customFormat="1" ht="14" x14ac:dyDescent="0.3">
      <c r="B56" s="59"/>
      <c r="C56" s="59"/>
      <c r="D56" s="59"/>
      <c r="E56" s="59"/>
      <c r="G56" s="44"/>
    </row>
    <row r="57" spans="2:7" s="51" customFormat="1" ht="14" x14ac:dyDescent="0.3">
      <c r="B57" s="59"/>
      <c r="C57" s="59"/>
      <c r="D57" s="59"/>
      <c r="E57" s="59"/>
      <c r="G57" s="44"/>
    </row>
    <row r="58" spans="2:7" s="51" customFormat="1" ht="14" x14ac:dyDescent="0.3">
      <c r="B58" s="59"/>
      <c r="C58" s="59"/>
      <c r="D58" s="59"/>
      <c r="E58" s="59"/>
      <c r="G58" s="44"/>
    </row>
    <row r="59" spans="2:7" s="51" customFormat="1" ht="14" x14ac:dyDescent="0.3">
      <c r="B59" s="59"/>
      <c r="C59" s="59"/>
      <c r="D59" s="59"/>
      <c r="E59" s="59"/>
      <c r="G59" s="44"/>
    </row>
    <row r="60" spans="2:7" s="51" customFormat="1" ht="14" x14ac:dyDescent="0.3">
      <c r="B60" s="59"/>
      <c r="C60" s="59"/>
      <c r="D60" s="59"/>
      <c r="E60" s="59"/>
      <c r="G60" s="44"/>
    </row>
    <row r="61" spans="2:7" s="51" customFormat="1" ht="14" x14ac:dyDescent="0.3">
      <c r="B61" s="59"/>
      <c r="C61" s="59"/>
      <c r="D61" s="59"/>
      <c r="E61" s="59"/>
      <c r="G61" s="44"/>
    </row>
    <row r="62" spans="2:7" s="51" customFormat="1" ht="14" x14ac:dyDescent="0.3">
      <c r="B62" s="59"/>
      <c r="C62" s="59"/>
      <c r="D62" s="59"/>
      <c r="E62" s="59"/>
      <c r="G62" s="44"/>
    </row>
    <row r="63" spans="2:7" s="51" customFormat="1" ht="14" x14ac:dyDescent="0.3">
      <c r="B63" s="59"/>
      <c r="C63" s="59"/>
      <c r="D63" s="59"/>
      <c r="E63" s="59"/>
      <c r="G63" s="44"/>
    </row>
    <row r="64" spans="2:7" s="51" customFormat="1" ht="14" x14ac:dyDescent="0.3">
      <c r="B64" s="59"/>
      <c r="C64" s="59"/>
      <c r="D64" s="59"/>
      <c r="E64" s="59"/>
      <c r="G64" s="44"/>
    </row>
    <row r="65" spans="2:7" s="51" customFormat="1" ht="14" x14ac:dyDescent="0.3">
      <c r="B65" s="59"/>
      <c r="C65" s="59"/>
      <c r="D65" s="59"/>
      <c r="E65" s="59"/>
      <c r="G65" s="44"/>
    </row>
    <row r="66" spans="2:7" s="51" customFormat="1" ht="14" x14ac:dyDescent="0.3">
      <c r="B66" s="59"/>
      <c r="C66" s="59"/>
      <c r="D66" s="59"/>
      <c r="E66" s="59"/>
      <c r="G66" s="44"/>
    </row>
    <row r="67" spans="2:7" s="51" customFormat="1" ht="14" x14ac:dyDescent="0.3">
      <c r="B67" s="59"/>
      <c r="C67" s="59"/>
      <c r="D67" s="59"/>
      <c r="E67" s="59"/>
      <c r="G67" s="44"/>
    </row>
    <row r="68" spans="2:7" s="51" customFormat="1" ht="14" x14ac:dyDescent="0.3">
      <c r="B68" s="59"/>
      <c r="C68" s="59"/>
      <c r="D68" s="59"/>
      <c r="E68" s="59"/>
      <c r="G68" s="44"/>
    </row>
    <row r="69" spans="2:7" s="51" customFormat="1" ht="14" x14ac:dyDescent="0.3">
      <c r="B69" s="59"/>
      <c r="C69" s="59"/>
      <c r="D69" s="59"/>
      <c r="E69" s="59"/>
      <c r="G69" s="44"/>
    </row>
    <row r="70" spans="2:7" s="51" customFormat="1" ht="14" x14ac:dyDescent="0.3">
      <c r="B70" s="59"/>
      <c r="C70" s="59"/>
      <c r="D70" s="59"/>
      <c r="E70" s="59"/>
      <c r="G70" s="44"/>
    </row>
    <row r="71" spans="2:7" s="51" customFormat="1" ht="14" x14ac:dyDescent="0.3">
      <c r="B71" s="59"/>
      <c r="C71" s="59"/>
      <c r="D71" s="59"/>
      <c r="E71" s="59"/>
      <c r="G71" s="44"/>
    </row>
    <row r="72" spans="2:7" s="51" customFormat="1" ht="14" x14ac:dyDescent="0.3">
      <c r="B72" s="59"/>
      <c r="C72" s="59"/>
      <c r="D72" s="59"/>
      <c r="E72" s="59"/>
      <c r="G72" s="44"/>
    </row>
    <row r="73" spans="2:7" s="51" customFormat="1" ht="14" x14ac:dyDescent="0.3">
      <c r="B73" s="59"/>
      <c r="C73" s="59"/>
      <c r="D73" s="59"/>
      <c r="E73" s="59"/>
      <c r="G73" s="44"/>
    </row>
    <row r="74" spans="2:7" s="51" customFormat="1" ht="14" x14ac:dyDescent="0.3">
      <c r="B74" s="59"/>
      <c r="C74" s="59"/>
      <c r="D74" s="59"/>
      <c r="E74" s="59"/>
      <c r="G74" s="44"/>
    </row>
    <row r="75" spans="2:7" s="51" customFormat="1" ht="14" x14ac:dyDescent="0.3">
      <c r="B75" s="59"/>
      <c r="C75" s="59"/>
      <c r="D75" s="59"/>
      <c r="E75" s="59"/>
      <c r="G75" s="44"/>
    </row>
    <row r="76" spans="2:7" s="51" customFormat="1" ht="14" x14ac:dyDescent="0.3">
      <c r="B76" s="59"/>
      <c r="C76" s="59"/>
      <c r="D76" s="59"/>
      <c r="E76" s="59"/>
      <c r="G76" s="44"/>
    </row>
    <row r="77" spans="2:7" s="51" customFormat="1" ht="14" x14ac:dyDescent="0.3">
      <c r="B77" s="59"/>
      <c r="C77" s="59"/>
      <c r="D77" s="59"/>
      <c r="E77" s="59"/>
      <c r="G77" s="44"/>
    </row>
    <row r="78" spans="2:7" s="51" customFormat="1" ht="14" x14ac:dyDescent="0.3">
      <c r="B78" s="59"/>
      <c r="C78" s="59"/>
      <c r="D78" s="59"/>
      <c r="E78" s="59"/>
      <c r="G78" s="44"/>
    </row>
    <row r="79" spans="2:7" s="51" customFormat="1" ht="14" x14ac:dyDescent="0.3">
      <c r="B79" s="59"/>
      <c r="C79" s="59"/>
      <c r="D79" s="59"/>
      <c r="E79" s="59"/>
      <c r="G79" s="44"/>
    </row>
    <row r="80" spans="2:7" s="51" customFormat="1" ht="14" x14ac:dyDescent="0.3">
      <c r="B80" s="59"/>
      <c r="C80" s="59"/>
      <c r="D80" s="59"/>
      <c r="E80" s="59"/>
      <c r="G80" s="44"/>
    </row>
    <row r="81" spans="2:7" s="51" customFormat="1" ht="14" x14ac:dyDescent="0.3">
      <c r="B81" s="59"/>
      <c r="C81" s="59"/>
      <c r="D81" s="59"/>
      <c r="E81" s="59"/>
      <c r="G81" s="44"/>
    </row>
    <row r="82" spans="2:7" s="51" customFormat="1" ht="14" x14ac:dyDescent="0.3">
      <c r="B82" s="59"/>
      <c r="C82" s="59"/>
      <c r="D82" s="59"/>
      <c r="E82" s="59"/>
      <c r="G82" s="44"/>
    </row>
  </sheetData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8" workbookViewId="0">
      <selection activeCell="G25" sqref="G25"/>
    </sheetView>
  </sheetViews>
  <sheetFormatPr defaultColWidth="9.1796875" defaultRowHeight="13" x14ac:dyDescent="0.3"/>
  <cols>
    <col min="1" max="1" width="22.7265625" style="5" customWidth="1"/>
    <col min="2" max="2" width="2.7265625" style="5" customWidth="1"/>
    <col min="3" max="3" width="8.1796875" style="5" customWidth="1"/>
    <col min="4" max="4" width="5.81640625" style="5" customWidth="1"/>
    <col min="5" max="5" width="6.54296875" style="5" customWidth="1"/>
    <col min="6" max="6" width="5.7265625" style="5" customWidth="1"/>
    <col min="7" max="7" width="4.7265625" style="5" customWidth="1"/>
    <col min="8" max="8" width="2.7265625" style="5" customWidth="1"/>
    <col min="9" max="9" width="5.54296875" style="5" customWidth="1"/>
    <col min="10" max="10" width="5.1796875" style="5" customWidth="1"/>
    <col min="11" max="11" width="9.1796875" style="5"/>
    <col min="12" max="12" width="2.1796875" style="5" customWidth="1"/>
    <col min="13" max="13" width="5.81640625" style="8" customWidth="1"/>
    <col min="14" max="14" width="6.7265625" style="5" customWidth="1"/>
    <col min="15" max="15" width="3.1796875" style="5" customWidth="1"/>
    <col min="16" max="16" width="2.54296875" style="5" customWidth="1"/>
    <col min="17" max="17" width="15" style="5" customWidth="1"/>
    <col min="18" max="16384" width="9.1796875" style="5"/>
  </cols>
  <sheetData>
    <row r="1" spans="1:15" ht="15.5" x14ac:dyDescent="0.35">
      <c r="A1" s="37" t="s">
        <v>23</v>
      </c>
      <c r="B1" s="4"/>
      <c r="C1" s="33" t="s">
        <v>39</v>
      </c>
      <c r="K1" s="4"/>
    </row>
    <row r="2" spans="1:15" ht="14.25" customHeight="1" x14ac:dyDescent="0.3">
      <c r="A2" s="5" t="s">
        <v>17</v>
      </c>
      <c r="B2" s="71" t="s">
        <v>15</v>
      </c>
      <c r="C2" s="71"/>
      <c r="D2" s="71"/>
      <c r="E2" s="71"/>
      <c r="F2" s="9">
        <v>0.13800000000000001</v>
      </c>
      <c r="G2" s="18">
        <v>169</v>
      </c>
      <c r="I2" s="5">
        <v>37.5</v>
      </c>
      <c r="J2" s="5" t="s">
        <v>16</v>
      </c>
    </row>
    <row r="3" spans="1:15" ht="12.75" customHeight="1" x14ac:dyDescent="0.3">
      <c r="A3" s="5" t="s">
        <v>18</v>
      </c>
      <c r="B3" s="5" t="s">
        <v>19</v>
      </c>
      <c r="F3" s="30">
        <v>0</v>
      </c>
      <c r="G3" s="25"/>
      <c r="H3" s="25"/>
      <c r="I3" s="25"/>
      <c r="K3" s="18"/>
    </row>
    <row r="4" spans="1:15" x14ac:dyDescent="0.3">
      <c r="A4" s="6"/>
      <c r="B4" s="6"/>
      <c r="C4" s="2" t="s">
        <v>46</v>
      </c>
      <c r="D4" s="2" t="s">
        <v>2</v>
      </c>
      <c r="E4" s="2" t="s">
        <v>3</v>
      </c>
      <c r="F4" s="2" t="s">
        <v>4</v>
      </c>
      <c r="G4" s="2" t="s">
        <v>0</v>
      </c>
      <c r="H4" s="2" t="s">
        <v>5</v>
      </c>
      <c r="I4" s="7" t="s">
        <v>6</v>
      </c>
      <c r="J4" s="2" t="s">
        <v>7</v>
      </c>
      <c r="K4" s="2" t="s">
        <v>8</v>
      </c>
    </row>
    <row r="5" spans="1:15" x14ac:dyDescent="0.3">
      <c r="A5" s="20" t="s">
        <v>14</v>
      </c>
      <c r="B5" s="20"/>
      <c r="C5" s="8"/>
      <c r="E5" s="29"/>
      <c r="F5" s="29"/>
      <c r="G5" s="29"/>
      <c r="H5" s="29"/>
      <c r="I5" s="29"/>
      <c r="K5" s="29"/>
      <c r="M5" s="49"/>
      <c r="N5" s="49"/>
    </row>
    <row r="6" spans="1:15" x14ac:dyDescent="0.3">
      <c r="C6" s="8"/>
      <c r="E6" s="29">
        <f>C6*D6/$I$2</f>
        <v>0</v>
      </c>
      <c r="F6" s="29">
        <f>E6/52</f>
        <v>0</v>
      </c>
      <c r="G6" s="29">
        <f>IF(F6&lt;$G$2,0,($F$2*(F6-$G$2)))</f>
        <v>0</v>
      </c>
      <c r="H6" s="29">
        <f>F6*F$3</f>
        <v>0</v>
      </c>
      <c r="I6" s="29">
        <f>SUM(F6:H6)</f>
        <v>0</v>
      </c>
      <c r="J6" s="5">
        <v>52</v>
      </c>
      <c r="K6" s="29">
        <f>$I6*J6</f>
        <v>0</v>
      </c>
      <c r="N6" s="8"/>
      <c r="O6" s="8"/>
    </row>
    <row r="7" spans="1:15" x14ac:dyDescent="0.3">
      <c r="E7" s="29">
        <f>C7*D7/$I$2</f>
        <v>0</v>
      </c>
      <c r="F7" s="29">
        <f>E7/52</f>
        <v>0</v>
      </c>
      <c r="G7" s="29">
        <f>IF(F7&lt;$G$2,0,($F$2*(F7-$G$2)))</f>
        <v>0</v>
      </c>
      <c r="H7" s="29">
        <f>F7*F$3</f>
        <v>0</v>
      </c>
      <c r="I7" s="29">
        <f>SUM(F7:H7)</f>
        <v>0</v>
      </c>
      <c r="J7" s="5">
        <v>52</v>
      </c>
      <c r="K7" s="29">
        <f>$I7*J7</f>
        <v>0</v>
      </c>
      <c r="N7" s="8"/>
      <c r="O7" s="8"/>
    </row>
    <row r="8" spans="1:15" x14ac:dyDescent="0.3">
      <c r="E8" s="29">
        <f>C8*D8/$I$2</f>
        <v>0</v>
      </c>
      <c r="F8" s="29">
        <f>E8/52</f>
        <v>0</v>
      </c>
      <c r="G8" s="29">
        <f>IF(F8&lt;$G$2,0,($F$2*(F8-$G$2)))</f>
        <v>0</v>
      </c>
      <c r="H8" s="29">
        <f>F8*F$3</f>
        <v>0</v>
      </c>
      <c r="I8" s="29">
        <f>SUM(F8:H8)</f>
        <v>0</v>
      </c>
      <c r="J8" s="5">
        <v>52</v>
      </c>
      <c r="K8" s="29">
        <f>$I8*J8</f>
        <v>0</v>
      </c>
      <c r="N8" s="8"/>
      <c r="O8" s="8"/>
    </row>
    <row r="9" spans="1:15" x14ac:dyDescent="0.3">
      <c r="A9" s="8"/>
      <c r="B9" s="8"/>
      <c r="C9" s="8"/>
      <c r="E9" s="29">
        <f>C9*D9/$I$2</f>
        <v>0</v>
      </c>
      <c r="F9" s="29">
        <f>E9/52</f>
        <v>0</v>
      </c>
      <c r="G9" s="29">
        <f>IF(F9&lt;$G$2,0,($F$2*(F9-$G$2)))</f>
        <v>0</v>
      </c>
      <c r="H9" s="29">
        <f>F9*F$3</f>
        <v>0</v>
      </c>
      <c r="I9" s="29">
        <f>SUM(F9:H9)</f>
        <v>0</v>
      </c>
      <c r="J9" s="5">
        <v>52</v>
      </c>
      <c r="K9" s="29">
        <f>$I9*J9</f>
        <v>0</v>
      </c>
      <c r="N9" s="8"/>
      <c r="O9" s="8"/>
    </row>
    <row r="10" spans="1:15" x14ac:dyDescent="0.3">
      <c r="A10" s="19" t="s">
        <v>47</v>
      </c>
      <c r="B10" s="19"/>
      <c r="D10" s="24"/>
      <c r="I10" s="8"/>
      <c r="J10" s="8"/>
      <c r="K10" s="40">
        <f>SUM(K6:K9)</f>
        <v>0</v>
      </c>
    </row>
    <row r="11" spans="1:15" ht="12" customHeight="1" x14ac:dyDescent="0.3">
      <c r="A11" s="19"/>
      <c r="B11" s="19"/>
      <c r="I11" s="8"/>
      <c r="J11" s="8"/>
      <c r="K11" s="3"/>
    </row>
    <row r="12" spans="1:15" ht="15.5" x14ac:dyDescent="0.35">
      <c r="A12" s="37" t="s">
        <v>23</v>
      </c>
      <c r="B12" s="4"/>
      <c r="C12" s="33" t="s">
        <v>40</v>
      </c>
      <c r="K12" s="4"/>
    </row>
    <row r="13" spans="1:15" x14ac:dyDescent="0.3">
      <c r="A13" s="5" t="s">
        <v>17</v>
      </c>
      <c r="B13" s="71" t="s">
        <v>15</v>
      </c>
      <c r="C13" s="71"/>
      <c r="D13" s="71"/>
      <c r="E13" s="71"/>
      <c r="F13" s="9">
        <v>0.13800000000000001</v>
      </c>
      <c r="G13" s="18">
        <v>172</v>
      </c>
      <c r="I13" s="5">
        <v>37.5</v>
      </c>
      <c r="J13" s="5" t="s">
        <v>16</v>
      </c>
    </row>
    <row r="14" spans="1:15" x14ac:dyDescent="0.3">
      <c r="A14" s="5" t="s">
        <v>18</v>
      </c>
      <c r="B14" s="5" t="s">
        <v>19</v>
      </c>
      <c r="F14" s="30">
        <v>0</v>
      </c>
      <c r="G14" s="25"/>
      <c r="H14" s="25"/>
      <c r="I14" s="25" t="s">
        <v>32</v>
      </c>
      <c r="K14" s="18"/>
      <c r="M14" s="42">
        <v>0.02</v>
      </c>
    </row>
    <row r="15" spans="1:15" x14ac:dyDescent="0.3">
      <c r="A15" s="6"/>
      <c r="B15" s="6"/>
      <c r="C15" s="2" t="s">
        <v>46</v>
      </c>
      <c r="D15" s="2" t="s">
        <v>2</v>
      </c>
      <c r="E15" s="2" t="s">
        <v>3</v>
      </c>
      <c r="F15" s="2" t="s">
        <v>4</v>
      </c>
      <c r="G15" s="2" t="s">
        <v>0</v>
      </c>
      <c r="H15" s="2" t="s">
        <v>5</v>
      </c>
      <c r="I15" s="7" t="s">
        <v>6</v>
      </c>
      <c r="J15" s="2" t="s">
        <v>7</v>
      </c>
      <c r="K15" s="2" t="s">
        <v>8</v>
      </c>
    </row>
    <row r="16" spans="1:15" x14ac:dyDescent="0.3">
      <c r="A16" s="20" t="s">
        <v>14</v>
      </c>
      <c r="B16" s="20"/>
      <c r="C16" s="8"/>
      <c r="E16" s="29"/>
      <c r="F16" s="29"/>
      <c r="G16" s="29"/>
      <c r="H16" s="29"/>
      <c r="I16" s="29"/>
      <c r="K16" s="29"/>
      <c r="M16" s="49"/>
      <c r="N16" s="49"/>
    </row>
    <row r="17" spans="1:15" x14ac:dyDescent="0.3">
      <c r="C17" s="8"/>
      <c r="E17" s="29">
        <f>C17*D17/$I$2</f>
        <v>0</v>
      </c>
      <c r="F17" s="29">
        <f>E17/52</f>
        <v>0</v>
      </c>
      <c r="G17" s="29">
        <f>IF(F17&lt;$G$13,0,($F$13*(F17-$G$13)))</f>
        <v>0</v>
      </c>
      <c r="H17" s="29">
        <f>F17*F$3</f>
        <v>0</v>
      </c>
      <c r="I17" s="29">
        <f>SUM(F17:H17)</f>
        <v>0</v>
      </c>
      <c r="J17" s="5">
        <v>52</v>
      </c>
      <c r="K17" s="29">
        <f>$I17*J17</f>
        <v>0</v>
      </c>
      <c r="N17" s="8"/>
      <c r="O17" s="8"/>
    </row>
    <row r="18" spans="1:15" x14ac:dyDescent="0.3">
      <c r="C18" s="8"/>
      <c r="E18" s="29">
        <f>C18*D18/$I$2</f>
        <v>0</v>
      </c>
      <c r="F18" s="29">
        <f>E18/52</f>
        <v>0</v>
      </c>
      <c r="G18" s="29">
        <f>IF(F18&lt;$G$13,0,($F$13*(F18-$G$13)))</f>
        <v>0</v>
      </c>
      <c r="H18" s="29">
        <f>F18*F$3</f>
        <v>0</v>
      </c>
      <c r="I18" s="29">
        <f>SUM(F18:H18)</f>
        <v>0</v>
      </c>
      <c r="J18" s="5">
        <v>52</v>
      </c>
      <c r="K18" s="29">
        <f>$I18*J18</f>
        <v>0</v>
      </c>
      <c r="N18" s="8"/>
      <c r="O18" s="8"/>
    </row>
    <row r="19" spans="1:15" x14ac:dyDescent="0.3">
      <c r="C19" s="8"/>
      <c r="E19" s="29">
        <f>C19*D19/$I$2</f>
        <v>0</v>
      </c>
      <c r="F19" s="29">
        <f>E19/52</f>
        <v>0</v>
      </c>
      <c r="G19" s="29">
        <f>IF(F19&lt;$G$13,0,($F$13*(F19-$G$13)))</f>
        <v>0</v>
      </c>
      <c r="H19" s="29">
        <f>F19*F$3</f>
        <v>0</v>
      </c>
      <c r="I19" s="29">
        <f>SUM(F19:H19)</f>
        <v>0</v>
      </c>
      <c r="J19" s="5">
        <v>52</v>
      </c>
      <c r="K19" s="29">
        <f>$I19*J19</f>
        <v>0</v>
      </c>
      <c r="N19" s="8"/>
      <c r="O19" s="8"/>
    </row>
    <row r="20" spans="1:15" x14ac:dyDescent="0.3">
      <c r="A20" s="8"/>
      <c r="B20" s="8"/>
      <c r="C20" s="8"/>
      <c r="E20" s="29">
        <f>C20*D20/$I$2</f>
        <v>0</v>
      </c>
      <c r="F20" s="29">
        <f>E20/52</f>
        <v>0</v>
      </c>
      <c r="G20" s="29">
        <f>IF(F20&lt;$G$13,0,($F$13*(F20-$G$13)))</f>
        <v>0</v>
      </c>
      <c r="H20" s="29">
        <f>F20*F$3</f>
        <v>0</v>
      </c>
      <c r="I20" s="29">
        <f>SUM(F20:H20)</f>
        <v>0</v>
      </c>
      <c r="J20" s="5">
        <v>52</v>
      </c>
      <c r="K20" s="29">
        <f>$I20*J20</f>
        <v>0</v>
      </c>
      <c r="N20" s="8"/>
      <c r="O20" s="8"/>
    </row>
    <row r="21" spans="1:15" x14ac:dyDescent="0.3">
      <c r="A21" s="19" t="s">
        <v>47</v>
      </c>
      <c r="B21" s="19"/>
      <c r="D21" s="24"/>
      <c r="I21" s="8"/>
      <c r="J21" s="8"/>
      <c r="K21" s="40">
        <f>SUM(K17:K20)</f>
        <v>0</v>
      </c>
    </row>
    <row r="22" spans="1:15" x14ac:dyDescent="0.3">
      <c r="A22" s="19"/>
      <c r="B22" s="19"/>
      <c r="I22" s="8"/>
      <c r="J22" s="8"/>
      <c r="K22" s="3"/>
    </row>
    <row r="23" spans="1:15" ht="15.5" x14ac:dyDescent="0.35">
      <c r="A23" s="37" t="s">
        <v>23</v>
      </c>
      <c r="B23" s="4"/>
      <c r="C23" s="33" t="s">
        <v>41</v>
      </c>
      <c r="K23" s="4"/>
    </row>
    <row r="24" spans="1:15" x14ac:dyDescent="0.3">
      <c r="A24" s="5" t="s">
        <v>17</v>
      </c>
      <c r="B24" s="71" t="s">
        <v>15</v>
      </c>
      <c r="C24" s="71"/>
      <c r="D24" s="71"/>
      <c r="E24" s="71"/>
      <c r="F24" s="9">
        <v>0.13800000000000001</v>
      </c>
      <c r="G24" s="18">
        <v>175</v>
      </c>
      <c r="I24" s="5">
        <v>37.5</v>
      </c>
      <c r="J24" s="5" t="s">
        <v>16</v>
      </c>
    </row>
    <row r="25" spans="1:15" x14ac:dyDescent="0.3">
      <c r="A25" s="5" t="s">
        <v>18</v>
      </c>
      <c r="B25" s="5" t="s">
        <v>19</v>
      </c>
      <c r="F25" s="30">
        <v>0</v>
      </c>
      <c r="G25" s="25"/>
      <c r="H25" s="25"/>
      <c r="I25" s="25" t="s">
        <v>32</v>
      </c>
      <c r="K25" s="18"/>
      <c r="M25" s="42">
        <v>0.02</v>
      </c>
    </row>
    <row r="26" spans="1:15" x14ac:dyDescent="0.3">
      <c r="A26" s="6"/>
      <c r="B26" s="6"/>
      <c r="C26" s="2" t="s">
        <v>46</v>
      </c>
      <c r="D26" s="2" t="s">
        <v>2</v>
      </c>
      <c r="E26" s="2" t="s">
        <v>3</v>
      </c>
      <c r="F26" s="2" t="s">
        <v>4</v>
      </c>
      <c r="G26" s="2" t="s">
        <v>0</v>
      </c>
      <c r="H26" s="2" t="s">
        <v>5</v>
      </c>
      <c r="I26" s="7" t="s">
        <v>6</v>
      </c>
      <c r="J26" s="2" t="s">
        <v>7</v>
      </c>
      <c r="K26" s="2" t="s">
        <v>8</v>
      </c>
    </row>
    <row r="27" spans="1:15" x14ac:dyDescent="0.3">
      <c r="A27" s="20" t="s">
        <v>14</v>
      </c>
      <c r="B27" s="20"/>
      <c r="C27" s="8"/>
      <c r="E27" s="29"/>
      <c r="F27" s="29"/>
      <c r="G27" s="29"/>
      <c r="H27" s="29"/>
      <c r="I27" s="29"/>
      <c r="K27" s="29"/>
      <c r="M27" s="49"/>
      <c r="N27" s="49"/>
    </row>
    <row r="28" spans="1:15" x14ac:dyDescent="0.3">
      <c r="C28" s="8"/>
      <c r="E28" s="29">
        <f>C28*D28/$I$2</f>
        <v>0</v>
      </c>
      <c r="F28" s="29">
        <f>E28/52</f>
        <v>0</v>
      </c>
      <c r="G28" s="29">
        <f>IF(F28&lt;$G$24,0,($F$24*(F28-$G$24)))</f>
        <v>0</v>
      </c>
      <c r="H28" s="29">
        <f>F28*F$3</f>
        <v>0</v>
      </c>
      <c r="I28" s="29">
        <f>SUM(F28:H28)</f>
        <v>0</v>
      </c>
      <c r="J28" s="5">
        <v>52</v>
      </c>
      <c r="K28" s="29">
        <f>$I28*J28</f>
        <v>0</v>
      </c>
      <c r="M28" s="49"/>
      <c r="N28" s="49"/>
    </row>
    <row r="29" spans="1:15" x14ac:dyDescent="0.3">
      <c r="C29" s="8"/>
      <c r="E29" s="29">
        <f>C29*D29/$I$2</f>
        <v>0</v>
      </c>
      <c r="F29" s="29">
        <f>E29/52</f>
        <v>0</v>
      </c>
      <c r="G29" s="29">
        <f>IF(F29&lt;$G$24,0,($F$24*(F29-$G$24)))</f>
        <v>0</v>
      </c>
      <c r="H29" s="29">
        <f>F29*F$3</f>
        <v>0</v>
      </c>
      <c r="I29" s="29">
        <f>SUM(F29:H29)</f>
        <v>0</v>
      </c>
      <c r="J29" s="5">
        <v>52</v>
      </c>
      <c r="K29" s="29">
        <f>$I29*J29</f>
        <v>0</v>
      </c>
      <c r="M29" s="49"/>
      <c r="N29" s="49"/>
    </row>
    <row r="30" spans="1:15" x14ac:dyDescent="0.3">
      <c r="C30" s="8"/>
      <c r="E30" s="29">
        <f>C30*D30/$I$2</f>
        <v>0</v>
      </c>
      <c r="F30" s="29">
        <f>E30/52</f>
        <v>0</v>
      </c>
      <c r="G30" s="29">
        <f>IF(F30&lt;$G$24,0,($F$24*(F30-$G$24)))</f>
        <v>0</v>
      </c>
      <c r="H30" s="29">
        <f>F30*F$3</f>
        <v>0</v>
      </c>
      <c r="I30" s="29">
        <f>SUM(F30:H30)</f>
        <v>0</v>
      </c>
      <c r="J30" s="5">
        <v>52</v>
      </c>
      <c r="K30" s="29">
        <f>$I30*J30</f>
        <v>0</v>
      </c>
      <c r="M30" s="49"/>
      <c r="N30" s="49"/>
    </row>
    <row r="31" spans="1:15" x14ac:dyDescent="0.3">
      <c r="A31" s="8"/>
      <c r="B31" s="8"/>
      <c r="C31" s="8"/>
      <c r="E31" s="29">
        <f>C31*D31/$I$2</f>
        <v>0</v>
      </c>
      <c r="F31" s="29">
        <f>E31/52</f>
        <v>0</v>
      </c>
      <c r="G31" s="29">
        <f>IF(F31&lt;$G$24,0,($F$24*(F31-$G$24)))</f>
        <v>0</v>
      </c>
      <c r="H31" s="29">
        <f>F31*F$3</f>
        <v>0</v>
      </c>
      <c r="I31" s="29">
        <f>SUM(F31:H31)</f>
        <v>0</v>
      </c>
      <c r="J31" s="5">
        <v>52</v>
      </c>
      <c r="K31" s="29">
        <f>$I31*J31</f>
        <v>0</v>
      </c>
      <c r="M31" s="49"/>
      <c r="N31" s="49"/>
    </row>
    <row r="32" spans="1:15" x14ac:dyDescent="0.3">
      <c r="A32" s="19" t="s">
        <v>47</v>
      </c>
      <c r="B32" s="19"/>
      <c r="D32" s="24"/>
      <c r="I32" s="8"/>
      <c r="J32" s="8"/>
      <c r="K32" s="40">
        <f>SUM(K28:K31)</f>
        <v>0</v>
      </c>
      <c r="M32" s="49"/>
      <c r="N32" s="49"/>
    </row>
    <row r="33" spans="13:14" x14ac:dyDescent="0.3">
      <c r="M33" s="49"/>
      <c r="N33" s="49"/>
    </row>
  </sheetData>
  <mergeCells count="3">
    <mergeCell ref="B24:E24"/>
    <mergeCell ref="B2:E2"/>
    <mergeCell ref="B13:E13"/>
  </mergeCells>
  <phoneticPr fontId="3" type="noConversion"/>
  <printOptions gridLines="1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17" sqref="B17:D17"/>
    </sheetView>
  </sheetViews>
  <sheetFormatPr defaultRowHeight="12.5" x14ac:dyDescent="0.25"/>
  <cols>
    <col min="1" max="1" width="18.54296875" customWidth="1"/>
  </cols>
  <sheetData>
    <row r="1" spans="1:4" ht="13" x14ac:dyDescent="0.3">
      <c r="A1" s="1" t="s">
        <v>58</v>
      </c>
    </row>
    <row r="2" spans="1:4" x14ac:dyDescent="0.25">
      <c r="B2" s="50" t="s">
        <v>39</v>
      </c>
      <c r="C2" s="50" t="s">
        <v>40</v>
      </c>
      <c r="D2" s="50" t="s">
        <v>41</v>
      </c>
    </row>
    <row r="3" spans="1:4" x14ac:dyDescent="0.25">
      <c r="A3" s="50" t="s">
        <v>59</v>
      </c>
    </row>
    <row r="17" spans="2:4" ht="14" x14ac:dyDescent="0.3">
      <c r="B17" s="62">
        <f>SUM(B3:B16)</f>
        <v>0</v>
      </c>
      <c r="C17" s="62">
        <f t="shared" ref="C17:D17" si="0">SUM(C3:C16)</f>
        <v>0</v>
      </c>
      <c r="D17" s="62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17" sqref="B17:D17"/>
    </sheetView>
  </sheetViews>
  <sheetFormatPr defaultRowHeight="12.5" x14ac:dyDescent="0.25"/>
  <cols>
    <col min="1" max="1" width="18.54296875" customWidth="1"/>
  </cols>
  <sheetData>
    <row r="1" spans="1:4" ht="13" x14ac:dyDescent="0.3">
      <c r="A1" s="1" t="s">
        <v>42</v>
      </c>
    </row>
    <row r="2" spans="1:4" x14ac:dyDescent="0.25">
      <c r="B2" s="50" t="s">
        <v>39</v>
      </c>
      <c r="C2" s="50" t="s">
        <v>40</v>
      </c>
      <c r="D2" s="50" t="s">
        <v>41</v>
      </c>
    </row>
    <row r="4" spans="1:4" s="51" customFormat="1" ht="14" x14ac:dyDescent="0.3">
      <c r="A4" s="13" t="s">
        <v>43</v>
      </c>
    </row>
    <row r="5" spans="1:4" s="51" customFormat="1" ht="14" x14ac:dyDescent="0.3">
      <c r="A5" s="15" t="s">
        <v>44</v>
      </c>
    </row>
    <row r="6" spans="1:4" s="51" customFormat="1" ht="14" x14ac:dyDescent="0.3">
      <c r="A6" s="15" t="s">
        <v>20</v>
      </c>
    </row>
    <row r="7" spans="1:4" s="51" customFormat="1" ht="14" x14ac:dyDescent="0.3">
      <c r="A7" s="15" t="s">
        <v>29</v>
      </c>
    </row>
    <row r="8" spans="1:4" s="51" customFormat="1" ht="14" x14ac:dyDescent="0.3">
      <c r="A8" s="15" t="s">
        <v>30</v>
      </c>
    </row>
    <row r="9" spans="1:4" s="51" customFormat="1" ht="14" x14ac:dyDescent="0.3">
      <c r="A9" s="15" t="s">
        <v>31</v>
      </c>
    </row>
    <row r="10" spans="1:4" s="51" customFormat="1" ht="14" x14ac:dyDescent="0.3">
      <c r="A10" s="15" t="s">
        <v>21</v>
      </c>
    </row>
    <row r="11" spans="1:4" s="51" customFormat="1" ht="14" x14ac:dyDescent="0.3">
      <c r="A11" s="15" t="s">
        <v>34</v>
      </c>
    </row>
    <row r="12" spans="1:4" s="51" customFormat="1" ht="14" x14ac:dyDescent="0.3">
      <c r="A12" s="15" t="s">
        <v>35</v>
      </c>
    </row>
    <row r="13" spans="1:4" s="51" customFormat="1" ht="14" x14ac:dyDescent="0.3">
      <c r="A13" s="15" t="s">
        <v>28</v>
      </c>
    </row>
    <row r="14" spans="1:4" s="51" customFormat="1" ht="14" x14ac:dyDescent="0.3"/>
    <row r="15" spans="1:4" s="51" customFormat="1" ht="14" x14ac:dyDescent="0.3"/>
    <row r="16" spans="1:4" s="51" customFormat="1" ht="14" x14ac:dyDescent="0.3"/>
    <row r="17" spans="1:4" s="51" customFormat="1" ht="14" x14ac:dyDescent="0.3">
      <c r="A17" s="51" t="s">
        <v>13</v>
      </c>
      <c r="B17" s="62">
        <f>SUM(B3:B16)</f>
        <v>0</v>
      </c>
      <c r="C17" s="62">
        <f t="shared" ref="C17:D17" si="0">SUM(C3:C16)</f>
        <v>0</v>
      </c>
      <c r="D17" s="62">
        <f t="shared" si="0"/>
        <v>0</v>
      </c>
    </row>
    <row r="18" spans="1:4" s="51" customFormat="1" ht="14" x14ac:dyDescent="0.3"/>
    <row r="19" spans="1:4" s="51" customFormat="1" ht="14" x14ac:dyDescent="0.3"/>
    <row r="20" spans="1:4" s="51" customFormat="1" ht="14" x14ac:dyDescent="0.3"/>
    <row r="21" spans="1:4" s="51" customFormat="1" ht="14" x14ac:dyDescent="0.3"/>
    <row r="22" spans="1:4" s="51" customFormat="1" ht="14" x14ac:dyDescent="0.3"/>
    <row r="23" spans="1:4" s="51" customFormat="1" ht="14" x14ac:dyDescent="0.3"/>
    <row r="24" spans="1:4" s="51" customFormat="1" ht="14" x14ac:dyDescent="0.3"/>
    <row r="25" spans="1:4" s="51" customFormat="1" ht="14" x14ac:dyDescent="0.3"/>
    <row r="26" spans="1:4" s="51" customFormat="1" ht="14" x14ac:dyDescent="0.3"/>
    <row r="27" spans="1:4" s="51" customFormat="1" ht="14" x14ac:dyDescent="0.3"/>
    <row r="28" spans="1:4" s="51" customFormat="1" ht="14" x14ac:dyDescent="0.3"/>
    <row r="29" spans="1:4" s="51" customFormat="1" ht="14" x14ac:dyDescent="0.3"/>
    <row r="30" spans="1:4" s="51" customFormat="1" ht="14" x14ac:dyDescent="0.3"/>
    <row r="31" spans="1:4" s="51" customFormat="1" ht="14" x14ac:dyDescent="0.3"/>
    <row r="32" spans="1:4" s="51" customFormat="1" ht="14" x14ac:dyDescent="0.3"/>
    <row r="33" s="51" customFormat="1" ht="14" x14ac:dyDescent="0.3"/>
    <row r="34" s="51" customFormat="1" ht="14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Main</vt:lpstr>
      <vt:lpstr>Staff</vt:lpstr>
      <vt:lpstr>Capital</vt:lpstr>
      <vt:lpstr>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Michelle Foster</cp:lastModifiedBy>
  <cp:lastPrinted>2020-05-11T14:52:03Z</cp:lastPrinted>
  <dcterms:created xsi:type="dcterms:W3CDTF">1996-10-14T23:33:28Z</dcterms:created>
  <dcterms:modified xsi:type="dcterms:W3CDTF">2020-06-24T11:01:47Z</dcterms:modified>
</cp:coreProperties>
</file>